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20" windowWidth="9720" windowHeight="1320" activeTab="0"/>
  </bookViews>
  <sheets>
    <sheet name="2019 год" sheetId="1" r:id="rId1"/>
  </sheets>
  <definedNames>
    <definedName name="_GoBack" localSheetId="0">'2019 год'!#REF!</definedName>
  </definedNames>
  <calcPr fullCalcOnLoad="1"/>
</workbook>
</file>

<file path=xl/sharedStrings.xml><?xml version="1.0" encoding="utf-8"?>
<sst xmlns="http://schemas.openxmlformats.org/spreadsheetml/2006/main" count="152" uniqueCount="116">
  <si>
    <t>№</t>
  </si>
  <si>
    <t>Наименование показателя</t>
  </si>
  <si>
    <t>Единица измерения</t>
  </si>
  <si>
    <t xml:space="preserve">Базовое значение </t>
  </si>
  <si>
    <t>Мин.</t>
  </si>
  <si>
    <t>Макс.</t>
  </si>
  <si>
    <t xml:space="preserve">Младенческая смертность </t>
  </si>
  <si>
    <t>на 1000 родившихся живыми</t>
  </si>
  <si>
    <t xml:space="preserve">Перинатальная смертность </t>
  </si>
  <si>
    <t>на 1000 родившихся  живыми и мертвыми</t>
  </si>
  <si>
    <t xml:space="preserve">Смертность детей 1 года жизни вне стационара </t>
  </si>
  <si>
    <t xml:space="preserve">Смертность населения от сердечно-сосудистых заболеваний  </t>
  </si>
  <si>
    <t>на 100 000 населения</t>
  </si>
  <si>
    <t>Смертность населения от болезней органов дыхания</t>
  </si>
  <si>
    <t>Смертность населения от злокачественных новообразований</t>
  </si>
  <si>
    <t>Смертность населения от болезней органов пищеварения</t>
  </si>
  <si>
    <t>%</t>
  </si>
  <si>
    <t>% от общего числа выявленных больных</t>
  </si>
  <si>
    <t xml:space="preserve">Доля лиц, подлеж-х и неосм-х на tbc ФГ 2 года и более </t>
  </si>
  <si>
    <t xml:space="preserve">Охват населения (взрослых и подростков) ФГ-осмотрами (%) </t>
  </si>
  <si>
    <t xml:space="preserve">Число случаев ВН по болезни </t>
  </si>
  <si>
    <t>на 100 работающих</t>
  </si>
  <si>
    <t>Выполнение плана по диспансеризации определенных групп взрослого населения (согласно сетевого плана-графика)</t>
  </si>
  <si>
    <t>Охват беременных (в сроке до14 недель) пренатальным скринингом от вставших на учет до 14 нед.</t>
  </si>
  <si>
    <t xml:space="preserve">Охват УЗИ беременных 3-кратно </t>
  </si>
  <si>
    <t>Охват ревакцинацией против кори сотрудников учреждения</t>
  </si>
  <si>
    <t>Охват профилактическими осмотрами детей первого года жизни</t>
  </si>
  <si>
    <t>Охват аудиологическим скринингом новорожденных</t>
  </si>
  <si>
    <t>% вставших на учет до 12 нед. от всего вставших на учет</t>
  </si>
  <si>
    <t>Охват неонатальным скринингом новорожденных</t>
  </si>
  <si>
    <t>% от числа родившихся</t>
  </si>
  <si>
    <t>Охват диспансеризацией детей-сирот и детей, оставшихся без попечения родителей, в том числе усыновленных (удочеренных), принятых под опеку (попечительство), в приемную или патронатную семью</t>
  </si>
  <si>
    <t>Своевременность начала иммунизации против полиомиелита детей в возрасте 3 месяцев</t>
  </si>
  <si>
    <t>Охват иммунизацией против гриппа сотрудников мед.учреждений</t>
  </si>
  <si>
    <t>Доля освоения путевок на сан.-кур.лечение детей от общего числа выделенных</t>
  </si>
  <si>
    <t>всего</t>
  </si>
  <si>
    <t>Базовые значения целевых показателей по БУЗ УР "ГКБ №6 МЗ УР"</t>
  </si>
  <si>
    <t>50-75-51</t>
  </si>
  <si>
    <t>Артемьева Н.Н.</t>
  </si>
  <si>
    <t>Факт. значение</t>
  </si>
  <si>
    <t>% умерших в первые сутки от общего числа умерших с ОКС</t>
  </si>
  <si>
    <t>на 1000 женщин фертильного возраста</t>
  </si>
  <si>
    <t>Доля больных ЗНО, выявленных активно</t>
  </si>
  <si>
    <t>% от взрослого населения</t>
  </si>
  <si>
    <t>Ранняя диспансеризация беременных (до 12 нед.)</t>
  </si>
  <si>
    <t>% от прошедших консультирование</t>
  </si>
  <si>
    <t>Охват профосмотрами детей в возрасте 1-17 лет</t>
  </si>
  <si>
    <t>Доля случаев оказания медицинской помощи, информация о которых передана в электронном виде на региональный уровень</t>
  </si>
  <si>
    <t>% от общего количества случаев оказания медицинской помощи</t>
  </si>
  <si>
    <t>% от общего количества исследований методом лабораторной диагностики</t>
  </si>
  <si>
    <t>% от общего количества исследований методом лучевой диагностики</t>
  </si>
  <si>
    <t>Доля структурных подразделений (зданий без учета ФАП и домовых хозяйств) медицинской организации, подключенных к скоростным каналам связи (в годовом режиме)</t>
  </si>
  <si>
    <t>% от общего количества структурных подразделений (зданий без учета ФАП и домовых хозяйств) медицинской организации</t>
  </si>
  <si>
    <t>600-годовой план</t>
  </si>
  <si>
    <t>151-годовой план</t>
  </si>
  <si>
    <t>БМЗ 335 (окт и ноя)</t>
  </si>
  <si>
    <t>Главный врач                                                                                        И.Л. Грачева</t>
  </si>
  <si>
    <t xml:space="preserve">Доля преждевременных родов в учреждениях родовспоможения несоответствующего уровня (женской консультации) </t>
  </si>
  <si>
    <t>% от числа закончивших беременность</t>
  </si>
  <si>
    <t>Доля результатов исследований методом лабораторной диагностики, информация о которых передана в электронном виде на региональный уровень (в годовом режиме)</t>
  </si>
  <si>
    <t>Доля результатов исследований методом лучевой диагностики, информация о которых передана в электронном виде на региональный уровень (в годовом режиме)</t>
  </si>
  <si>
    <t>Доля структурных подразделений медицинской организации, подключенных к защищенной сети передачи данных МЗ УР (в годовом режиме)</t>
  </si>
  <si>
    <t>% от общего количества структурных подразделений МО (зданий без учета ФАП и домовых хозяйств) медицинской организации, не имеющих скоростного канала связи</t>
  </si>
  <si>
    <t xml:space="preserve">Доля случаев электронной записи к медицинским специалистам республиканских МО </t>
  </si>
  <si>
    <t xml:space="preserve">% от общего числа случаев записи на прием граждан направленных МО </t>
  </si>
  <si>
    <t xml:space="preserve">Доля госпитализации прикрепленного населения с ОКС в первые сутки </t>
  </si>
  <si>
    <t xml:space="preserve">Доля случаев электронной записи на прием к медицинским специалистам </t>
  </si>
  <si>
    <t>Смертность детей в возрасте от 0-4 года включительно</t>
  </si>
  <si>
    <t>Смертность мужчин в возрасте 16-59 лет</t>
  </si>
  <si>
    <t>Смертность женщин  в возрасте 16-54 лет</t>
  </si>
  <si>
    <t>Смертность населения от ОИМ</t>
  </si>
  <si>
    <t>Смертность населения от ОНМК</t>
  </si>
  <si>
    <t xml:space="preserve">Доля случаев новообразований визуальных локализаций, выявленных  в 3 стад. </t>
  </si>
  <si>
    <t>Доля больных с выявленными ЗНО  на  1-2 стадии</t>
  </si>
  <si>
    <t>Суточная летальность больных с ОКС (только для сосудистых центров)</t>
  </si>
  <si>
    <t>Доля пациентов с острым ишемическим инсультом, которым проведена тромболитическая терапия в первые 6 часов госпитализации, в общем количестве пациентов с острым ишемическим инсультом (только для сосудистых центров)</t>
  </si>
  <si>
    <t xml:space="preserve">Доля пациентов с ОНМК, госпитализированных в стационар в течение первых 6 часов от начала заболевания, в общем количестве госпитализированных с ОНМК </t>
  </si>
  <si>
    <t>Доля пациентов, находящихся на ДН на одном терапевтическом участке</t>
  </si>
  <si>
    <t xml:space="preserve">Число абортов </t>
  </si>
  <si>
    <t xml:space="preserve">Доля женщин, отказавшихся от аборта после проведенного доабортного консультирования </t>
  </si>
  <si>
    <t>Охват диспансеризацией детей-сирот и детей, оставшихся без попечения родителей, пребывающих в стационарных учреждениях</t>
  </si>
  <si>
    <t>Доля структурных подразделений медицинских организаций, использующих медицинские информационные системы для организации и оказания медицинской помощи гражданам, обеспечивающих информационное взаимодействие с ЕГИСЗ</t>
  </si>
  <si>
    <t>Доля структурных подразделений медицинских организаций, обеспечивающих преемственность оказания медицинской помощи гражданам путем организации информационного взаимодействия с централизованными подсистемами государственных информационных систем в сфере здравоохранения субъектов РФ</t>
  </si>
  <si>
    <t>Доля структурных подразделений медицинских организаций, обеспечивающих доступ к гражданам к электронным медицинским документам в Личном кабинете пациента "Мое здоровье" на Едином портале государственных услуг и функций</t>
  </si>
  <si>
    <t>Число граждан, воспользовавшихся услугами (сервисами) в Личном кабинете «Мое здоровье» на Едином портале государственных услуг и функций в отчетном году</t>
  </si>
  <si>
    <t>Доля впервые в жизни установленных неинфекционных заболеваний, выявленных при проведении диспансеризации и профилактическом медицинском осмотре у взрослого населения, от общего числа неинфекционных заболеваний с впервые установленным диагнозом, % ( ХНИЗ -БСК, СД 2 типа, ЗНО)</t>
  </si>
  <si>
    <t>Больничная летальность от инфаркта миокарда  (для сосудистых центров)</t>
  </si>
  <si>
    <t>Больничная летальность от острого нарушения мозгового кровообращения (для сосудистых центров)</t>
  </si>
  <si>
    <t>Доля посещений детьми медицинских организаций с профилактическими целями</t>
  </si>
  <si>
    <t>Доля взятых под диспансерное наблюдение детей в возрасте 0 - 17 лет с впервые в жизни установленным диагнозом болезни костно-мышечной системы</t>
  </si>
  <si>
    <t>Доля взятых под диспансерное наблюдение детей в возрасте 0 - 17 лет с впервые в жизни установленным диагнозом болезни глаза</t>
  </si>
  <si>
    <t>Доля взятых под диспансерное наблюдение детей в возрасте 0 - 17 лет с впервые в жизни установленным диагнозом болезни органов пищеварения</t>
  </si>
  <si>
    <t>Доля взятых под диспансерное наблюдение детей в возрасте 0 - 17 лет с впервые в жизни установленным диагнозом болезни системы кровообращения</t>
  </si>
  <si>
    <t>Доля взятых под диспансерное наблюдение детей в возрасте 0 - 17 лет с впервые в жизни установленным диагнозом болезни эндокринной системы, расстройств питания и нарушения обмена веществ</t>
  </si>
  <si>
    <t>Доля врачей, вовлеченных в систему непрерывного образования, в том числе с использованием дистанционных образовательных технологий</t>
  </si>
  <si>
    <t>Охват граждан старше трудоспособного возраста профилактическими осмотрами, включая диспансеризацию</t>
  </si>
  <si>
    <t>Доля лиц старше трудоспособного возраста, у которых выявлены заболевания и патологические состояния, находящихся под диспансерным наблюдением</t>
  </si>
  <si>
    <t>на 100тыс. нас. соотв. возраста</t>
  </si>
  <si>
    <t>на 1000 детского населения соответствующего возраста</t>
  </si>
  <si>
    <t>на 100 тыс. населения</t>
  </si>
  <si>
    <t xml:space="preserve">% </t>
  </si>
  <si>
    <t xml:space="preserve">% от общего количество выявленных визуальных новообразований </t>
  </si>
  <si>
    <t>% госпитализированных с ОКС</t>
  </si>
  <si>
    <t>Доля от числа подлежащих профилактическим осмотрам</t>
  </si>
  <si>
    <t>% от числа введенных форм законченных случаев в ИАС МЗ РФ</t>
  </si>
  <si>
    <t>% от общего количества случаев записи на прием</t>
  </si>
  <si>
    <t>% от общего кол-ва структурных подразделений МО</t>
  </si>
  <si>
    <t>чел.</t>
  </si>
  <si>
    <t>индивидуально</t>
  </si>
  <si>
    <t>план на год 61900</t>
  </si>
  <si>
    <t xml:space="preserve">Доля проведенных выездной бригадой  СМП тромболизисов у пациентов с острым и повторным инфарктом миокарда (на 100 пациентов с ОИМ, которым оказана помощь бригадой СМП) </t>
  </si>
  <si>
    <t>н.д.</t>
  </si>
  <si>
    <t>на 100 тыс. населения соотв.возраста</t>
  </si>
  <si>
    <t>4617 факт</t>
  </si>
  <si>
    <t xml:space="preserve">Смертность детей от 0 до 17 лет </t>
  </si>
  <si>
    <t>за период с 01.01.19 по 31.12.19гг.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</si>
</sst>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0.0%"/>
    <numFmt numFmtId="197" formatCode="#,##0\ &quot;₽&quot;"/>
  </numFmts>
  <fonts count="48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6"/>
      <name val="Arial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11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0" fontId="5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14" xfId="0" applyFont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188" fontId="5" fillId="0" borderId="10" xfId="0" applyNumberFormat="1" applyFont="1" applyBorder="1" applyAlignment="1">
      <alignment horizontal="left" vertical="top" wrapText="1"/>
    </xf>
    <xf numFmtId="188" fontId="5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11" fillId="0" borderId="13" xfId="0" applyFont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5" fillId="32" borderId="14" xfId="0" applyFont="1" applyFill="1" applyBorder="1" applyAlignment="1">
      <alignment horizontal="left" vertical="top" wrapText="1"/>
    </xf>
    <xf numFmtId="0" fontId="5" fillId="32" borderId="13" xfId="0" applyFont="1" applyFill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vertical="top"/>
    </xf>
    <xf numFmtId="188" fontId="5" fillId="32" borderId="10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1" fontId="5" fillId="0" borderId="11" xfId="0" applyNumberFormat="1" applyFont="1" applyBorder="1" applyAlignment="1">
      <alignment horizontal="left" vertical="top" wrapText="1"/>
    </xf>
    <xf numFmtId="188" fontId="5" fillId="0" borderId="10" xfId="0" applyNumberFormat="1" applyFont="1" applyFill="1" applyBorder="1" applyAlignment="1">
      <alignment horizontal="left" vertical="top"/>
    </xf>
    <xf numFmtId="0" fontId="5" fillId="0" borderId="10" xfId="0" applyFont="1" applyBorder="1" applyAlignment="1">
      <alignment vertical="top" wrapText="1"/>
    </xf>
    <xf numFmtId="0" fontId="5" fillId="32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vertical="center" wrapText="1"/>
    </xf>
    <xf numFmtId="1" fontId="5" fillId="0" borderId="10" xfId="0" applyNumberFormat="1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/>
    </xf>
    <xf numFmtId="0" fontId="0" fillId="0" borderId="0" xfId="0" applyFont="1" applyAlignment="1">
      <alignment horizontal="left" wrapText="1"/>
    </xf>
    <xf numFmtId="1" fontId="5" fillId="32" borderId="10" xfId="0" applyNumberFormat="1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left" vertical="top"/>
    </xf>
    <xf numFmtId="1" fontId="5" fillId="32" borderId="11" xfId="0" applyNumberFormat="1" applyFont="1" applyFill="1" applyBorder="1" applyAlignment="1">
      <alignment horizontal="left" vertical="top" wrapText="1"/>
    </xf>
    <xf numFmtId="3" fontId="5" fillId="32" borderId="10" xfId="0" applyNumberFormat="1" applyFont="1" applyFill="1" applyBorder="1" applyAlignment="1">
      <alignment horizontal="left" vertical="top" wrapText="1"/>
    </xf>
    <xf numFmtId="188" fontId="5" fillId="0" borderId="11" xfId="0" applyNumberFormat="1" applyFont="1" applyFill="1" applyBorder="1" applyAlignment="1">
      <alignment horizontal="left" vertical="top"/>
    </xf>
    <xf numFmtId="0" fontId="47" fillId="0" borderId="0" xfId="0" applyFont="1" applyAlignment="1">
      <alignment horizontal="left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188" fontId="5" fillId="0" borderId="14" xfId="0" applyNumberFormat="1" applyFont="1" applyBorder="1" applyAlignment="1">
      <alignment horizontal="left" vertical="top" wrapText="1"/>
    </xf>
    <xf numFmtId="188" fontId="5" fillId="0" borderId="13" xfId="0" applyNumberFormat="1" applyFont="1" applyBorder="1" applyAlignment="1">
      <alignment horizontal="left" vertical="top" wrapText="1"/>
    </xf>
    <xf numFmtId="188" fontId="5" fillId="0" borderId="12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88" fontId="5" fillId="32" borderId="10" xfId="0" applyNumberFormat="1" applyFont="1" applyFill="1" applyBorder="1" applyAlignment="1">
      <alignment horizontal="left" vertical="top" wrapText="1"/>
    </xf>
    <xf numFmtId="188" fontId="5" fillId="32" borderId="14" xfId="0" applyNumberFormat="1" applyFont="1" applyFill="1" applyBorder="1" applyAlignment="1">
      <alignment horizontal="left" vertical="top" wrapText="1"/>
    </xf>
    <xf numFmtId="188" fontId="5" fillId="32" borderId="13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12" fillId="32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 wrapText="1"/>
    </xf>
    <xf numFmtId="196" fontId="0" fillId="0" borderId="0" xfId="0" applyNumberFormat="1" applyAlignment="1">
      <alignment horizontal="left"/>
    </xf>
    <xf numFmtId="0" fontId="0" fillId="0" borderId="0" xfId="0" applyFont="1" applyAlignment="1">
      <alignment wrapText="1"/>
    </xf>
    <xf numFmtId="10" fontId="0" fillId="0" borderId="0" xfId="0" applyNumberFormat="1" applyFont="1" applyAlignment="1">
      <alignment wrapText="1"/>
    </xf>
    <xf numFmtId="0" fontId="5" fillId="33" borderId="10" xfId="0" applyFont="1" applyFill="1" applyBorder="1" applyAlignment="1">
      <alignment horizontal="left" vertical="top"/>
    </xf>
    <xf numFmtId="188" fontId="5" fillId="0" borderId="12" xfId="0" applyNumberFormat="1" applyFont="1" applyFill="1" applyBorder="1" applyAlignment="1">
      <alignment horizontal="left" vertical="top"/>
    </xf>
    <xf numFmtId="2" fontId="0" fillId="0" borderId="0" xfId="0" applyNumberFormat="1" applyFill="1" applyAlignment="1">
      <alignment horizontal="left"/>
    </xf>
    <xf numFmtId="188" fontId="5" fillId="32" borderId="14" xfId="0" applyNumberFormat="1" applyFont="1" applyFill="1" applyBorder="1" applyAlignment="1">
      <alignment horizontal="left" vertical="top" wrapText="1"/>
    </xf>
    <xf numFmtId="188" fontId="5" fillId="32" borderId="13" xfId="0" applyNumberFormat="1" applyFont="1" applyFill="1" applyBorder="1" applyAlignment="1">
      <alignment horizontal="left" vertical="top" wrapText="1"/>
    </xf>
    <xf numFmtId="188" fontId="5" fillId="0" borderId="14" xfId="0" applyNumberFormat="1" applyFont="1" applyBorder="1" applyAlignment="1">
      <alignment horizontal="left" vertical="top" wrapText="1"/>
    </xf>
    <xf numFmtId="188" fontId="5" fillId="0" borderId="13" xfId="0" applyNumberFormat="1" applyFont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88" fontId="5" fillId="0" borderId="10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188" fontId="5" fillId="0" borderId="14" xfId="0" applyNumberFormat="1" applyFont="1" applyFill="1" applyBorder="1" applyAlignment="1">
      <alignment horizontal="left" vertical="top" wrapText="1"/>
    </xf>
    <xf numFmtId="188" fontId="5" fillId="0" borderId="13" xfId="0" applyNumberFormat="1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PageLayoutView="0" workbookViewId="0" topLeftCell="A1">
      <pane xSplit="6" ySplit="3" topLeftCell="G7" activePane="bottomRight" state="frozen"/>
      <selection pane="topLeft" activeCell="A1" sqref="A1"/>
      <selection pane="topRight" activeCell="G1" sqref="G1"/>
      <selection pane="bottomLeft" activeCell="A4" sqref="A4"/>
      <selection pane="bottomRight" activeCell="R66" sqref="R66"/>
    </sheetView>
  </sheetViews>
  <sheetFormatPr defaultColWidth="9.140625" defaultRowHeight="12.75"/>
  <cols>
    <col min="1" max="1" width="3.140625" style="3" customWidth="1"/>
    <col min="2" max="2" width="45.8515625" style="15" customWidth="1"/>
    <col min="3" max="3" width="10.7109375" style="9" customWidth="1"/>
    <col min="4" max="4" width="5.57421875" style="3" customWidth="1"/>
    <col min="5" max="5" width="2.140625" style="3" hidden="1" customWidth="1"/>
    <col min="6" max="6" width="6.28125" style="3" customWidth="1"/>
    <col min="7" max="7" width="10.421875" style="3" customWidth="1"/>
    <col min="8" max="8" width="9.8515625" style="3" customWidth="1"/>
    <col min="9" max="9" width="6.7109375" style="11" customWidth="1"/>
    <col min="10" max="10" width="0" style="3" hidden="1" customWidth="1"/>
    <col min="11" max="11" width="29.7109375" style="3" hidden="1" customWidth="1"/>
    <col min="12" max="12" width="0" style="3" hidden="1" customWidth="1"/>
    <col min="13" max="16384" width="9.140625" style="3" customWidth="1"/>
  </cols>
  <sheetData>
    <row r="1" spans="1:9" ht="14.25">
      <c r="A1" s="105" t="s">
        <v>36</v>
      </c>
      <c r="B1" s="105"/>
      <c r="C1" s="105"/>
      <c r="D1" s="105"/>
      <c r="E1" s="105"/>
      <c r="F1" s="105"/>
      <c r="G1" s="105"/>
      <c r="H1" s="105"/>
      <c r="I1" s="105"/>
    </row>
    <row r="2" spans="1:9" ht="14.25">
      <c r="A2" s="106" t="s">
        <v>115</v>
      </c>
      <c r="B2" s="106"/>
      <c r="C2" s="106"/>
      <c r="D2" s="106"/>
      <c r="E2" s="106"/>
      <c r="F2" s="106"/>
      <c r="G2" s="106"/>
      <c r="H2" s="106"/>
      <c r="I2" s="106"/>
    </row>
    <row r="3" spans="1:9" ht="52.5" customHeight="1">
      <c r="A3" s="107" t="s">
        <v>0</v>
      </c>
      <c r="B3" s="107" t="s">
        <v>1</v>
      </c>
      <c r="C3" s="107" t="s">
        <v>2</v>
      </c>
      <c r="D3" s="95" t="s">
        <v>3</v>
      </c>
      <c r="E3" s="109"/>
      <c r="F3" s="96"/>
      <c r="G3" s="1" t="s">
        <v>35</v>
      </c>
      <c r="H3" s="1" t="s">
        <v>39</v>
      </c>
      <c r="I3" s="38" t="s">
        <v>16</v>
      </c>
    </row>
    <row r="4" spans="1:9" ht="13.5" customHeight="1">
      <c r="A4" s="108"/>
      <c r="B4" s="108"/>
      <c r="C4" s="108"/>
      <c r="D4" s="4" t="s">
        <v>4</v>
      </c>
      <c r="E4" s="99" t="s">
        <v>5</v>
      </c>
      <c r="F4" s="100"/>
      <c r="G4" s="4"/>
      <c r="H4" s="39"/>
      <c r="I4" s="40"/>
    </row>
    <row r="5" spans="1:11" ht="43.5" customHeight="1">
      <c r="A5" s="1">
        <v>1</v>
      </c>
      <c r="B5" s="1" t="s">
        <v>6</v>
      </c>
      <c r="C5" s="65" t="s">
        <v>7</v>
      </c>
      <c r="D5" s="1">
        <v>4.3</v>
      </c>
      <c r="E5" s="97">
        <v>4.5</v>
      </c>
      <c r="F5" s="97"/>
      <c r="G5" s="1">
        <v>471</v>
      </c>
      <c r="H5" s="42">
        <v>0</v>
      </c>
      <c r="I5" s="43">
        <f>H5/G5*1000</f>
        <v>0</v>
      </c>
      <c r="J5" s="18"/>
      <c r="K5" s="18"/>
    </row>
    <row r="6" spans="1:11" ht="60" customHeight="1">
      <c r="A6" s="1">
        <v>2</v>
      </c>
      <c r="B6" s="1" t="s">
        <v>8</v>
      </c>
      <c r="C6" s="65" t="s">
        <v>9</v>
      </c>
      <c r="D6" s="1">
        <v>7.8</v>
      </c>
      <c r="E6" s="97">
        <v>8.5</v>
      </c>
      <c r="F6" s="97"/>
      <c r="G6" s="1">
        <v>1002</v>
      </c>
      <c r="H6" s="42">
        <v>3</v>
      </c>
      <c r="I6" s="43">
        <f>H6/G6*1000</f>
        <v>2.9940119760479043</v>
      </c>
      <c r="J6" s="18"/>
      <c r="K6" s="18"/>
    </row>
    <row r="7" spans="1:11" ht="43.5" customHeight="1">
      <c r="A7" s="1">
        <v>3</v>
      </c>
      <c r="B7" s="1" t="s">
        <v>114</v>
      </c>
      <c r="C7" s="65" t="s">
        <v>97</v>
      </c>
      <c r="D7" s="19">
        <v>52</v>
      </c>
      <c r="E7" s="97">
        <v>54.5</v>
      </c>
      <c r="F7" s="97"/>
      <c r="G7" s="1">
        <v>11456</v>
      </c>
      <c r="H7" s="44">
        <v>1</v>
      </c>
      <c r="I7" s="47">
        <f>H7*100000/G7</f>
        <v>8.72905027932961</v>
      </c>
      <c r="J7" s="18"/>
      <c r="K7" s="18"/>
    </row>
    <row r="8" spans="1:11" ht="30.75" customHeight="1">
      <c r="A8" s="1">
        <v>4</v>
      </c>
      <c r="B8" s="1" t="s">
        <v>67</v>
      </c>
      <c r="C8" s="65" t="s">
        <v>7</v>
      </c>
      <c r="D8" s="19">
        <v>5</v>
      </c>
      <c r="E8" s="95">
        <v>5.5</v>
      </c>
      <c r="F8" s="96"/>
      <c r="G8" s="1">
        <v>471</v>
      </c>
      <c r="H8" s="42">
        <v>0</v>
      </c>
      <c r="I8" s="47">
        <f>H8/G8*1000</f>
        <v>0</v>
      </c>
      <c r="J8" s="18"/>
      <c r="K8" s="18"/>
    </row>
    <row r="9" spans="1:11" ht="41.25" customHeight="1">
      <c r="A9" s="1">
        <v>5</v>
      </c>
      <c r="B9" s="1" t="s">
        <v>10</v>
      </c>
      <c r="C9" s="65" t="s">
        <v>98</v>
      </c>
      <c r="D9" s="19">
        <v>0.6</v>
      </c>
      <c r="E9" s="91">
        <v>1</v>
      </c>
      <c r="F9" s="92"/>
      <c r="G9" s="1">
        <v>11456</v>
      </c>
      <c r="H9" s="42">
        <v>0</v>
      </c>
      <c r="I9" s="47">
        <f>H9/G9*1000</f>
        <v>0</v>
      </c>
      <c r="J9" s="18">
        <f>I9*4</f>
        <v>0</v>
      </c>
      <c r="K9" s="18"/>
    </row>
    <row r="10" spans="1:11" ht="26.25" customHeight="1">
      <c r="A10" s="1">
        <v>6</v>
      </c>
      <c r="B10" s="1" t="s">
        <v>68</v>
      </c>
      <c r="C10" s="65" t="s">
        <v>112</v>
      </c>
      <c r="D10" s="19">
        <v>770.5</v>
      </c>
      <c r="E10" s="91">
        <v>780.6</v>
      </c>
      <c r="F10" s="92"/>
      <c r="G10" s="1">
        <v>25088</v>
      </c>
      <c r="H10" s="42">
        <v>164</v>
      </c>
      <c r="I10" s="47">
        <f aca="true" t="shared" si="0" ref="I10:I16">H10/G10*100000</f>
        <v>653.6989795918367</v>
      </c>
      <c r="J10" s="18">
        <f aca="true" t="shared" si="1" ref="J10:J17">I10*4</f>
        <v>2614.795918367347</v>
      </c>
      <c r="K10" s="18"/>
    </row>
    <row r="11" spans="1:11" ht="18.75" customHeight="1">
      <c r="A11" s="1">
        <v>7</v>
      </c>
      <c r="B11" s="1" t="s">
        <v>69</v>
      </c>
      <c r="C11" s="65" t="s">
        <v>99</v>
      </c>
      <c r="D11" s="19">
        <v>180.5</v>
      </c>
      <c r="E11" s="91">
        <v>190.9</v>
      </c>
      <c r="F11" s="92"/>
      <c r="G11" s="1">
        <v>28117</v>
      </c>
      <c r="H11" s="42">
        <v>46</v>
      </c>
      <c r="I11" s="47">
        <f t="shared" si="0"/>
        <v>163.60209126151437</v>
      </c>
      <c r="J11" s="18">
        <f t="shared" si="1"/>
        <v>654.4083650460575</v>
      </c>
      <c r="K11" s="18"/>
    </row>
    <row r="12" spans="1:11" ht="27" customHeight="1">
      <c r="A12" s="1">
        <v>8</v>
      </c>
      <c r="B12" s="1" t="s">
        <v>11</v>
      </c>
      <c r="C12" s="65" t="s">
        <v>12</v>
      </c>
      <c r="D12" s="19">
        <v>519.6</v>
      </c>
      <c r="E12" s="91">
        <v>538.8</v>
      </c>
      <c r="F12" s="92"/>
      <c r="G12" s="1">
        <v>92102</v>
      </c>
      <c r="H12" s="42">
        <v>493</v>
      </c>
      <c r="I12" s="47">
        <f t="shared" si="0"/>
        <v>535.276106924931</v>
      </c>
      <c r="J12" s="18">
        <f t="shared" si="1"/>
        <v>2141.104427699724</v>
      </c>
      <c r="K12" s="18"/>
    </row>
    <row r="13" spans="1:11" ht="31.5" customHeight="1">
      <c r="A13" s="1">
        <v>9</v>
      </c>
      <c r="B13" s="1" t="s">
        <v>70</v>
      </c>
      <c r="C13" s="65" t="s">
        <v>12</v>
      </c>
      <c r="D13" s="20">
        <v>25.8</v>
      </c>
      <c r="E13" s="101">
        <v>27.2</v>
      </c>
      <c r="F13" s="102"/>
      <c r="G13" s="24">
        <v>92102</v>
      </c>
      <c r="H13" s="44">
        <v>40</v>
      </c>
      <c r="I13" s="47">
        <f t="shared" si="0"/>
        <v>43.43011009532909</v>
      </c>
      <c r="J13" s="18">
        <f t="shared" si="1"/>
        <v>173.72044038131637</v>
      </c>
      <c r="K13" s="18"/>
    </row>
    <row r="14" spans="1:11" ht="31.5" customHeight="1">
      <c r="A14" s="1">
        <v>10</v>
      </c>
      <c r="B14" s="1" t="s">
        <v>71</v>
      </c>
      <c r="C14" s="65" t="s">
        <v>12</v>
      </c>
      <c r="D14" s="1">
        <v>72.6</v>
      </c>
      <c r="E14" s="95">
        <v>76.4</v>
      </c>
      <c r="F14" s="96"/>
      <c r="G14" s="1">
        <v>92102</v>
      </c>
      <c r="H14" s="42">
        <v>96</v>
      </c>
      <c r="I14" s="47">
        <f t="shared" si="0"/>
        <v>104.23226422878983</v>
      </c>
      <c r="J14" s="18">
        <f t="shared" si="1"/>
        <v>416.9290569151593</v>
      </c>
      <c r="K14" s="18"/>
    </row>
    <row r="15" spans="1:11" ht="27" customHeight="1">
      <c r="A15" s="1">
        <v>11</v>
      </c>
      <c r="B15" s="1" t="s">
        <v>13</v>
      </c>
      <c r="C15" s="65" t="s">
        <v>12</v>
      </c>
      <c r="D15" s="19">
        <v>45</v>
      </c>
      <c r="E15" s="91">
        <v>50</v>
      </c>
      <c r="F15" s="92"/>
      <c r="G15" s="1">
        <v>92102</v>
      </c>
      <c r="H15" s="42">
        <v>35</v>
      </c>
      <c r="I15" s="47">
        <f t="shared" si="0"/>
        <v>38.001346333412954</v>
      </c>
      <c r="J15" s="18">
        <f t="shared" si="1"/>
        <v>152.00538533365182</v>
      </c>
      <c r="K15" s="18"/>
    </row>
    <row r="16" spans="1:11" ht="30.75" customHeight="1">
      <c r="A16" s="1">
        <v>12</v>
      </c>
      <c r="B16" s="1" t="s">
        <v>14</v>
      </c>
      <c r="C16" s="65" t="s">
        <v>12</v>
      </c>
      <c r="D16" s="19">
        <v>181</v>
      </c>
      <c r="E16" s="91">
        <v>185.9</v>
      </c>
      <c r="F16" s="92"/>
      <c r="G16" s="1">
        <v>92102</v>
      </c>
      <c r="H16" s="42">
        <v>195</v>
      </c>
      <c r="I16" s="47">
        <f t="shared" si="0"/>
        <v>211.7217867147293</v>
      </c>
      <c r="J16" s="18">
        <f t="shared" si="1"/>
        <v>846.8871468589172</v>
      </c>
      <c r="K16" s="18"/>
    </row>
    <row r="17" spans="1:11" ht="28.5" customHeight="1">
      <c r="A17" s="1">
        <v>13</v>
      </c>
      <c r="B17" s="1" t="s">
        <v>15</v>
      </c>
      <c r="C17" s="65" t="s">
        <v>12</v>
      </c>
      <c r="D17" s="19">
        <v>70</v>
      </c>
      <c r="E17" s="91">
        <v>75</v>
      </c>
      <c r="F17" s="92"/>
      <c r="G17" s="1">
        <v>92102</v>
      </c>
      <c r="H17" s="42">
        <v>54</v>
      </c>
      <c r="I17" s="47">
        <f>H17/G17*100000</f>
        <v>58.630648628694274</v>
      </c>
      <c r="J17" s="18">
        <f t="shared" si="1"/>
        <v>234.5225945147771</v>
      </c>
      <c r="K17" s="18"/>
    </row>
    <row r="18" spans="1:11" ht="28.5" customHeight="1">
      <c r="A18" s="5">
        <v>14</v>
      </c>
      <c r="B18" s="1" t="s">
        <v>18</v>
      </c>
      <c r="C18" s="65" t="s">
        <v>16</v>
      </c>
      <c r="D18" s="19">
        <v>2</v>
      </c>
      <c r="E18" s="19"/>
      <c r="F18" s="19">
        <v>3</v>
      </c>
      <c r="G18" s="1">
        <v>80646</v>
      </c>
      <c r="H18" s="42">
        <v>186</v>
      </c>
      <c r="I18" s="47">
        <f aca="true" t="shared" si="2" ref="I18:I26">H18/G18*100</f>
        <v>0.23063760136894576</v>
      </c>
      <c r="J18" s="18"/>
      <c r="K18" s="18"/>
    </row>
    <row r="19" spans="1:11" ht="28.5" customHeight="1">
      <c r="A19" s="5">
        <v>15</v>
      </c>
      <c r="B19" s="1" t="s">
        <v>19</v>
      </c>
      <c r="C19" s="65" t="s">
        <v>100</v>
      </c>
      <c r="D19" s="19">
        <v>80</v>
      </c>
      <c r="E19" s="19"/>
      <c r="F19" s="19">
        <v>85</v>
      </c>
      <c r="G19" s="1">
        <v>61900</v>
      </c>
      <c r="H19" s="42">
        <v>59238</v>
      </c>
      <c r="I19" s="47">
        <f t="shared" si="2"/>
        <v>95.69951534733441</v>
      </c>
      <c r="J19" s="18"/>
      <c r="K19" s="59" t="s">
        <v>109</v>
      </c>
    </row>
    <row r="20" spans="1:11" ht="28.5" customHeight="1">
      <c r="A20" s="5">
        <v>16</v>
      </c>
      <c r="B20" s="1" t="s">
        <v>42</v>
      </c>
      <c r="C20" s="65" t="s">
        <v>16</v>
      </c>
      <c r="D20" s="19">
        <v>25</v>
      </c>
      <c r="E20" s="19"/>
      <c r="F20" s="19">
        <v>30</v>
      </c>
      <c r="G20" s="1">
        <v>355</v>
      </c>
      <c r="H20" s="42">
        <v>139</v>
      </c>
      <c r="I20" s="47">
        <f t="shared" si="2"/>
        <v>39.154929577464785</v>
      </c>
      <c r="J20" s="18"/>
      <c r="K20" s="18"/>
    </row>
    <row r="21" spans="1:11" ht="30" customHeight="1">
      <c r="A21" s="5">
        <v>17</v>
      </c>
      <c r="B21" s="21" t="s">
        <v>72</v>
      </c>
      <c r="C21" s="70" t="s">
        <v>101</v>
      </c>
      <c r="D21" s="64">
        <v>8</v>
      </c>
      <c r="E21" s="64"/>
      <c r="F21" s="64">
        <v>10</v>
      </c>
      <c r="G21" s="6">
        <v>166</v>
      </c>
      <c r="H21" s="52">
        <v>24</v>
      </c>
      <c r="I21" s="87">
        <f t="shared" si="2"/>
        <v>14.457831325301203</v>
      </c>
      <c r="J21" s="18"/>
      <c r="K21" s="18"/>
    </row>
    <row r="22" spans="1:11" ht="72.75" customHeight="1">
      <c r="A22" s="5">
        <v>18</v>
      </c>
      <c r="B22" s="1" t="s">
        <v>73</v>
      </c>
      <c r="C22" s="65" t="s">
        <v>17</v>
      </c>
      <c r="D22" s="19">
        <v>56.4</v>
      </c>
      <c r="E22" s="19"/>
      <c r="F22" s="19">
        <v>57.4</v>
      </c>
      <c r="G22" s="1">
        <v>393</v>
      </c>
      <c r="H22" s="42">
        <v>226</v>
      </c>
      <c r="I22" s="47">
        <f t="shared" si="2"/>
        <v>57.50636132315522</v>
      </c>
      <c r="J22" s="18"/>
      <c r="K22" s="18"/>
    </row>
    <row r="23" spans="1:11" ht="63.75" customHeight="1">
      <c r="A23" s="5">
        <v>19</v>
      </c>
      <c r="B23" s="24" t="s">
        <v>65</v>
      </c>
      <c r="C23" s="65" t="s">
        <v>102</v>
      </c>
      <c r="D23" s="1">
        <v>70</v>
      </c>
      <c r="E23" s="1"/>
      <c r="F23" s="1">
        <v>75</v>
      </c>
      <c r="G23" s="1">
        <v>933</v>
      </c>
      <c r="H23" s="42">
        <v>755</v>
      </c>
      <c r="I23" s="47">
        <f t="shared" si="2"/>
        <v>80.92175777063237</v>
      </c>
      <c r="J23" s="18"/>
      <c r="K23" s="18"/>
    </row>
    <row r="24" spans="1:14" ht="69.75" customHeight="1">
      <c r="A24" s="5">
        <v>20</v>
      </c>
      <c r="B24" s="69" t="s">
        <v>74</v>
      </c>
      <c r="C24" s="71" t="s">
        <v>40</v>
      </c>
      <c r="D24" s="24">
        <v>25</v>
      </c>
      <c r="E24" s="24"/>
      <c r="F24" s="24">
        <v>35</v>
      </c>
      <c r="G24" s="24">
        <v>29</v>
      </c>
      <c r="H24" s="44">
        <v>12</v>
      </c>
      <c r="I24" s="47">
        <f t="shared" si="2"/>
        <v>41.37931034482759</v>
      </c>
      <c r="J24" s="18" t="s">
        <v>53</v>
      </c>
      <c r="K24" s="18"/>
      <c r="M24" s="10"/>
      <c r="N24" s="10"/>
    </row>
    <row r="25" spans="1:11" ht="56.25" customHeight="1">
      <c r="A25" s="5">
        <v>21</v>
      </c>
      <c r="B25" s="23" t="s">
        <v>110</v>
      </c>
      <c r="C25" s="65" t="s">
        <v>16</v>
      </c>
      <c r="D25" s="1">
        <v>25</v>
      </c>
      <c r="E25" s="1"/>
      <c r="F25" s="1">
        <v>30</v>
      </c>
      <c r="G25" s="1" t="s">
        <v>111</v>
      </c>
      <c r="H25" s="42" t="s">
        <v>111</v>
      </c>
      <c r="I25" s="47" t="e">
        <f t="shared" si="2"/>
        <v>#VALUE!</v>
      </c>
      <c r="J25" s="18" t="s">
        <v>54</v>
      </c>
      <c r="K25" s="10"/>
    </row>
    <row r="26" spans="1:11" ht="90" customHeight="1">
      <c r="A26" s="5">
        <v>22</v>
      </c>
      <c r="B26" s="69" t="s">
        <v>75</v>
      </c>
      <c r="C26" s="65" t="s">
        <v>16</v>
      </c>
      <c r="D26" s="19">
        <v>4.9</v>
      </c>
      <c r="E26" s="19">
        <v>100</v>
      </c>
      <c r="F26" s="19">
        <v>6</v>
      </c>
      <c r="G26" s="1">
        <v>989</v>
      </c>
      <c r="H26" s="42">
        <v>56</v>
      </c>
      <c r="I26" s="47">
        <f t="shared" si="2"/>
        <v>5.6622851365015165</v>
      </c>
      <c r="J26" s="18"/>
      <c r="K26" s="18"/>
    </row>
    <row r="27" spans="1:11" ht="63.75" customHeight="1">
      <c r="A27" s="5">
        <v>23</v>
      </c>
      <c r="B27" s="82" t="s">
        <v>76</v>
      </c>
      <c r="C27" s="65" t="s">
        <v>16</v>
      </c>
      <c r="D27" s="19">
        <v>37</v>
      </c>
      <c r="E27" s="98">
        <v>41</v>
      </c>
      <c r="F27" s="98"/>
      <c r="G27" s="1">
        <v>1400</v>
      </c>
      <c r="H27" s="42">
        <v>685</v>
      </c>
      <c r="I27" s="47">
        <f>H27/G27*100</f>
        <v>48.92857142857142</v>
      </c>
      <c r="J27" s="18"/>
      <c r="K27" s="18"/>
    </row>
    <row r="28" spans="1:11" ht="44.25" customHeight="1">
      <c r="A28" s="1">
        <v>24</v>
      </c>
      <c r="B28" s="1" t="s">
        <v>22</v>
      </c>
      <c r="C28" s="65" t="s">
        <v>16</v>
      </c>
      <c r="D28" s="98">
        <v>99</v>
      </c>
      <c r="E28" s="98"/>
      <c r="F28" s="19">
        <v>100</v>
      </c>
      <c r="G28" s="1">
        <v>14990</v>
      </c>
      <c r="H28" s="42">
        <v>15007</v>
      </c>
      <c r="I28" s="47">
        <f>H28/G28*100</f>
        <v>100.11340893929285</v>
      </c>
      <c r="J28" s="18"/>
      <c r="K28" s="18"/>
    </row>
    <row r="29" spans="1:11" ht="34.5" customHeight="1">
      <c r="A29" s="1">
        <v>25</v>
      </c>
      <c r="B29" s="1" t="s">
        <v>77</v>
      </c>
      <c r="C29" s="65" t="s">
        <v>43</v>
      </c>
      <c r="D29" s="98">
        <v>35</v>
      </c>
      <c r="E29" s="98"/>
      <c r="F29" s="19">
        <v>40</v>
      </c>
      <c r="G29" s="1">
        <v>80646</v>
      </c>
      <c r="H29" s="42">
        <v>30048</v>
      </c>
      <c r="I29" s="47">
        <f>H29/G29*100</f>
        <v>37.259132505021945</v>
      </c>
      <c r="J29" s="18"/>
      <c r="K29" s="18"/>
    </row>
    <row r="30" spans="1:11" ht="34.5" customHeight="1">
      <c r="A30" s="1">
        <v>26</v>
      </c>
      <c r="B30" s="50" t="s">
        <v>20</v>
      </c>
      <c r="C30" s="65" t="s">
        <v>21</v>
      </c>
      <c r="D30" s="19">
        <v>20</v>
      </c>
      <c r="E30" s="19"/>
      <c r="F30" s="19">
        <v>25</v>
      </c>
      <c r="G30" s="1">
        <v>51926</v>
      </c>
      <c r="H30" s="42">
        <v>12664</v>
      </c>
      <c r="I30" s="47">
        <f>H30/G30*100</f>
        <v>24.388552940723336</v>
      </c>
      <c r="J30" s="18"/>
      <c r="K30" s="18"/>
    </row>
    <row r="31" spans="1:11" ht="42.75" customHeight="1">
      <c r="A31" s="1">
        <v>27</v>
      </c>
      <c r="B31" s="48" t="s">
        <v>23</v>
      </c>
      <c r="C31" s="65" t="s">
        <v>16</v>
      </c>
      <c r="D31" s="19">
        <v>95</v>
      </c>
      <c r="E31" s="19"/>
      <c r="F31" s="66">
        <v>100</v>
      </c>
      <c r="G31" s="17">
        <v>950</v>
      </c>
      <c r="H31" s="49">
        <v>946</v>
      </c>
      <c r="I31" s="47">
        <f aca="true" t="shared" si="3" ref="I31:I69">H31/G31*100</f>
        <v>99.57894736842105</v>
      </c>
      <c r="J31" s="18"/>
      <c r="K31" s="18"/>
    </row>
    <row r="32" spans="1:11" ht="26.25" customHeight="1">
      <c r="A32" s="1">
        <v>28</v>
      </c>
      <c r="B32" s="17" t="s">
        <v>24</v>
      </c>
      <c r="C32" s="72" t="s">
        <v>16</v>
      </c>
      <c r="D32" s="89">
        <v>98</v>
      </c>
      <c r="E32" s="90"/>
      <c r="F32" s="66">
        <v>100</v>
      </c>
      <c r="G32" s="17">
        <v>989</v>
      </c>
      <c r="H32" s="49">
        <v>980</v>
      </c>
      <c r="I32" s="47">
        <f t="shared" si="3"/>
        <v>99.08998988877654</v>
      </c>
      <c r="J32" s="18"/>
      <c r="K32" s="18"/>
    </row>
    <row r="33" spans="1:11" ht="42" customHeight="1">
      <c r="A33" s="1">
        <v>29</v>
      </c>
      <c r="B33" s="17" t="s">
        <v>78</v>
      </c>
      <c r="C33" s="77" t="s">
        <v>41</v>
      </c>
      <c r="D33" s="89">
        <v>21</v>
      </c>
      <c r="E33" s="90"/>
      <c r="F33" s="66">
        <v>23</v>
      </c>
      <c r="G33" s="17">
        <v>25109</v>
      </c>
      <c r="H33" s="49">
        <v>261</v>
      </c>
      <c r="I33" s="47">
        <f>H33/G33*1000</f>
        <v>10.394679198693696</v>
      </c>
      <c r="J33" s="18"/>
      <c r="K33" s="18"/>
    </row>
    <row r="34" spans="1:11" ht="25.5" customHeight="1">
      <c r="A34" s="1">
        <v>30</v>
      </c>
      <c r="B34" s="24" t="s">
        <v>44</v>
      </c>
      <c r="C34" s="78" t="s">
        <v>28</v>
      </c>
      <c r="D34" s="93">
        <v>95</v>
      </c>
      <c r="E34" s="94"/>
      <c r="F34" s="24">
        <v>100</v>
      </c>
      <c r="G34" s="24">
        <v>1022</v>
      </c>
      <c r="H34" s="44">
        <v>991</v>
      </c>
      <c r="I34" s="47">
        <f t="shared" si="3"/>
        <v>96.96673189823875</v>
      </c>
      <c r="J34" s="18"/>
      <c r="K34" s="18"/>
    </row>
    <row r="35" spans="1:11" ht="48">
      <c r="A35" s="1">
        <v>31</v>
      </c>
      <c r="B35" s="1" t="s">
        <v>57</v>
      </c>
      <c r="C35" s="77" t="s">
        <v>58</v>
      </c>
      <c r="D35" s="33">
        <v>0</v>
      </c>
      <c r="E35" s="34"/>
      <c r="F35" s="17">
        <v>0.5</v>
      </c>
      <c r="G35" s="17">
        <v>858</v>
      </c>
      <c r="H35" s="49">
        <v>0</v>
      </c>
      <c r="I35" s="47">
        <f t="shared" si="3"/>
        <v>0</v>
      </c>
      <c r="J35" s="18"/>
      <c r="K35" s="18"/>
    </row>
    <row r="36" spans="1:11" ht="47.25" customHeight="1">
      <c r="A36" s="1">
        <v>32</v>
      </c>
      <c r="B36" s="1" t="s">
        <v>79</v>
      </c>
      <c r="C36" s="77" t="s">
        <v>45</v>
      </c>
      <c r="D36" s="89">
        <v>8</v>
      </c>
      <c r="E36" s="90"/>
      <c r="F36" s="66">
        <v>10</v>
      </c>
      <c r="G36" s="24">
        <v>293</v>
      </c>
      <c r="H36" s="86">
        <v>29</v>
      </c>
      <c r="I36" s="47">
        <f t="shared" si="3"/>
        <v>9.897610921501707</v>
      </c>
      <c r="J36" s="18"/>
      <c r="K36" s="18"/>
    </row>
    <row r="37" spans="1:14" ht="43.5" customHeight="1">
      <c r="A37" s="1">
        <v>33</v>
      </c>
      <c r="B37" s="1" t="s">
        <v>26</v>
      </c>
      <c r="C37" s="77" t="s">
        <v>103</v>
      </c>
      <c r="D37" s="67">
        <v>98</v>
      </c>
      <c r="E37" s="68"/>
      <c r="F37" s="66">
        <v>100</v>
      </c>
      <c r="G37" s="17">
        <v>1020</v>
      </c>
      <c r="H37" s="49">
        <v>1001</v>
      </c>
      <c r="I37" s="47">
        <f t="shared" si="3"/>
        <v>98.13725490196077</v>
      </c>
      <c r="J37" s="18"/>
      <c r="K37" s="10"/>
      <c r="M37" s="28" t="s">
        <v>55</v>
      </c>
      <c r="N37" s="28"/>
    </row>
    <row r="38" spans="1:11" ht="60.75" customHeight="1">
      <c r="A38" s="1">
        <v>34</v>
      </c>
      <c r="B38" s="1" t="s">
        <v>46</v>
      </c>
      <c r="C38" s="79" t="s">
        <v>103</v>
      </c>
      <c r="D38" s="62">
        <v>98</v>
      </c>
      <c r="E38" s="63"/>
      <c r="F38" s="19">
        <v>100</v>
      </c>
      <c r="G38" s="1">
        <v>10757</v>
      </c>
      <c r="H38" s="1">
        <v>9908</v>
      </c>
      <c r="I38" s="47">
        <f t="shared" si="3"/>
        <v>92.10746490657246</v>
      </c>
      <c r="J38" s="18"/>
      <c r="K38" s="18"/>
    </row>
    <row r="39" spans="1:11" ht="61.5" customHeight="1">
      <c r="A39" s="1">
        <v>35</v>
      </c>
      <c r="B39" s="1" t="s">
        <v>80</v>
      </c>
      <c r="C39" s="79" t="s">
        <v>104</v>
      </c>
      <c r="D39" s="62">
        <v>99</v>
      </c>
      <c r="E39" s="63"/>
      <c r="F39" s="19">
        <v>100</v>
      </c>
      <c r="G39" s="1">
        <v>0</v>
      </c>
      <c r="H39" s="1">
        <v>0</v>
      </c>
      <c r="I39" s="47" t="e">
        <f t="shared" si="3"/>
        <v>#DIV/0!</v>
      </c>
      <c r="J39" s="18"/>
      <c r="K39" s="18"/>
    </row>
    <row r="40" spans="1:13" ht="40.5" customHeight="1">
      <c r="A40" s="1">
        <v>36</v>
      </c>
      <c r="B40" s="74" t="s">
        <v>31</v>
      </c>
      <c r="C40" s="79" t="s">
        <v>104</v>
      </c>
      <c r="D40" s="62">
        <v>95</v>
      </c>
      <c r="E40" s="63"/>
      <c r="F40" s="19">
        <v>100</v>
      </c>
      <c r="G40" s="1">
        <v>147</v>
      </c>
      <c r="H40" s="42">
        <v>147</v>
      </c>
      <c r="I40" s="47">
        <f t="shared" si="3"/>
        <v>100</v>
      </c>
      <c r="J40" s="18"/>
      <c r="K40" s="18"/>
      <c r="L40" s="18"/>
      <c r="M40" s="18"/>
    </row>
    <row r="41" spans="1:11" ht="30" customHeight="1">
      <c r="A41" s="1">
        <v>37</v>
      </c>
      <c r="B41" s="1" t="s">
        <v>27</v>
      </c>
      <c r="C41" s="79" t="s">
        <v>16</v>
      </c>
      <c r="D41" s="91">
        <v>95</v>
      </c>
      <c r="E41" s="92"/>
      <c r="F41" s="19">
        <v>100</v>
      </c>
      <c r="G41" s="1">
        <v>471</v>
      </c>
      <c r="H41" s="42">
        <v>471</v>
      </c>
      <c r="I41" s="47">
        <f t="shared" si="3"/>
        <v>100</v>
      </c>
      <c r="J41" s="18"/>
      <c r="K41" s="18"/>
    </row>
    <row r="42" spans="1:11" ht="23.25" customHeight="1">
      <c r="A42" s="1">
        <v>38</v>
      </c>
      <c r="B42" s="1" t="s">
        <v>29</v>
      </c>
      <c r="C42" s="79" t="s">
        <v>30</v>
      </c>
      <c r="D42" s="91">
        <v>98</v>
      </c>
      <c r="E42" s="92"/>
      <c r="F42" s="19">
        <v>100</v>
      </c>
      <c r="G42" s="1">
        <v>471</v>
      </c>
      <c r="H42" s="42">
        <v>471</v>
      </c>
      <c r="I42" s="47">
        <f t="shared" si="3"/>
        <v>100</v>
      </c>
      <c r="J42" s="18"/>
      <c r="K42" s="18"/>
    </row>
    <row r="43" spans="1:11" ht="27.75" customHeight="1">
      <c r="A43" s="1">
        <v>39</v>
      </c>
      <c r="B43" s="1" t="s">
        <v>32</v>
      </c>
      <c r="C43" s="65" t="s">
        <v>16</v>
      </c>
      <c r="D43" s="62">
        <v>95</v>
      </c>
      <c r="E43" s="63"/>
      <c r="F43" s="19">
        <v>97</v>
      </c>
      <c r="G43" s="1">
        <v>502</v>
      </c>
      <c r="H43" s="42">
        <v>478</v>
      </c>
      <c r="I43" s="47">
        <f t="shared" si="3"/>
        <v>95.2191235059761</v>
      </c>
      <c r="J43" s="18"/>
      <c r="K43" s="18"/>
    </row>
    <row r="44" spans="1:11" ht="31.5" customHeight="1">
      <c r="A44" s="1">
        <v>40</v>
      </c>
      <c r="B44" s="1" t="s">
        <v>34</v>
      </c>
      <c r="C44" s="65" t="s">
        <v>16</v>
      </c>
      <c r="D44" s="62">
        <v>98</v>
      </c>
      <c r="E44" s="63"/>
      <c r="F44" s="19">
        <v>100</v>
      </c>
      <c r="G44" s="24">
        <v>298</v>
      </c>
      <c r="H44" s="44">
        <v>287</v>
      </c>
      <c r="I44" s="47">
        <f t="shared" si="3"/>
        <v>96.30872483221476</v>
      </c>
      <c r="J44" s="18"/>
      <c r="K44" s="18"/>
    </row>
    <row r="45" spans="1:11" ht="30" customHeight="1">
      <c r="A45" s="1">
        <v>41</v>
      </c>
      <c r="B45" s="24" t="s">
        <v>33</v>
      </c>
      <c r="C45" s="65" t="s">
        <v>16</v>
      </c>
      <c r="D45" s="62">
        <v>95</v>
      </c>
      <c r="E45" s="63"/>
      <c r="F45" s="19">
        <v>100</v>
      </c>
      <c r="G45" s="24">
        <v>1305</v>
      </c>
      <c r="H45" s="24">
        <v>1268</v>
      </c>
      <c r="I45" s="47">
        <f t="shared" si="3"/>
        <v>97.16475095785441</v>
      </c>
      <c r="J45" s="18"/>
      <c r="K45" s="18"/>
    </row>
    <row r="46" spans="1:11" ht="32.25" customHeight="1">
      <c r="A46" s="61">
        <v>42</v>
      </c>
      <c r="B46" s="24" t="s">
        <v>25</v>
      </c>
      <c r="C46" s="73" t="s">
        <v>16</v>
      </c>
      <c r="D46" s="62">
        <v>95</v>
      </c>
      <c r="E46" s="63"/>
      <c r="F46" s="19">
        <v>100</v>
      </c>
      <c r="G46" s="1">
        <v>31</v>
      </c>
      <c r="H46" s="42">
        <v>31</v>
      </c>
      <c r="I46" s="47">
        <f t="shared" si="3"/>
        <v>100</v>
      </c>
      <c r="J46" s="18"/>
      <c r="K46" s="18"/>
    </row>
    <row r="47" spans="1:11" ht="48.75" customHeight="1">
      <c r="A47" s="61">
        <v>43</v>
      </c>
      <c r="B47" s="24" t="s">
        <v>47</v>
      </c>
      <c r="C47" s="80" t="s">
        <v>48</v>
      </c>
      <c r="D47" s="62">
        <v>70</v>
      </c>
      <c r="E47" s="63"/>
      <c r="F47" s="19">
        <v>100</v>
      </c>
      <c r="G47" s="1">
        <v>466217</v>
      </c>
      <c r="H47" s="42">
        <v>298426</v>
      </c>
      <c r="I47" s="47">
        <f t="shared" si="3"/>
        <v>64.01010688155945</v>
      </c>
      <c r="J47" s="18"/>
      <c r="K47" s="18"/>
    </row>
    <row r="48" spans="1:11" ht="40.5" customHeight="1">
      <c r="A48" s="61">
        <v>44</v>
      </c>
      <c r="B48" s="1" t="s">
        <v>66</v>
      </c>
      <c r="C48" s="80" t="s">
        <v>105</v>
      </c>
      <c r="D48" s="62">
        <v>70</v>
      </c>
      <c r="E48" s="63"/>
      <c r="F48" s="19">
        <v>80</v>
      </c>
      <c r="G48" s="24">
        <v>328104</v>
      </c>
      <c r="H48" s="42">
        <v>231583</v>
      </c>
      <c r="I48" s="47">
        <f t="shared" si="3"/>
        <v>70.58219345085705</v>
      </c>
      <c r="J48" s="18"/>
      <c r="K48" s="18"/>
    </row>
    <row r="49" spans="1:11" ht="66.75" customHeight="1">
      <c r="A49" s="22">
        <v>45</v>
      </c>
      <c r="B49" s="1" t="s">
        <v>59</v>
      </c>
      <c r="C49" s="81" t="s">
        <v>49</v>
      </c>
      <c r="D49" s="62">
        <v>50</v>
      </c>
      <c r="E49" s="63"/>
      <c r="F49" s="19">
        <v>80</v>
      </c>
      <c r="G49" s="1">
        <v>3235815</v>
      </c>
      <c r="H49" s="42">
        <v>2556294</v>
      </c>
      <c r="I49" s="47">
        <f t="shared" si="3"/>
        <v>79.0000046356173</v>
      </c>
      <c r="J49" s="18"/>
      <c r="K49" s="18"/>
    </row>
    <row r="50" spans="1:11" ht="61.5" customHeight="1">
      <c r="A50" s="22">
        <v>46</v>
      </c>
      <c r="B50" s="1" t="s">
        <v>60</v>
      </c>
      <c r="C50" s="81" t="s">
        <v>50</v>
      </c>
      <c r="D50" s="62">
        <v>80</v>
      </c>
      <c r="E50" s="63"/>
      <c r="F50" s="19">
        <v>100</v>
      </c>
      <c r="G50" s="17">
        <v>165806</v>
      </c>
      <c r="H50" s="49">
        <v>111422</v>
      </c>
      <c r="I50" s="47">
        <f t="shared" si="3"/>
        <v>67.20022194612982</v>
      </c>
      <c r="J50" s="18"/>
      <c r="K50" s="18"/>
    </row>
    <row r="51" spans="1:11" ht="61.5" customHeight="1">
      <c r="A51" s="1">
        <v>47</v>
      </c>
      <c r="B51" s="1" t="s">
        <v>51</v>
      </c>
      <c r="C51" s="79" t="s">
        <v>52</v>
      </c>
      <c r="D51" s="91">
        <v>100</v>
      </c>
      <c r="E51" s="92"/>
      <c r="F51" s="19">
        <v>100</v>
      </c>
      <c r="G51" s="17">
        <v>6</v>
      </c>
      <c r="H51" s="49">
        <v>6</v>
      </c>
      <c r="I51" s="47">
        <f t="shared" si="3"/>
        <v>100</v>
      </c>
      <c r="J51" s="18"/>
      <c r="K51" s="18"/>
    </row>
    <row r="52" spans="1:11" ht="45.75" customHeight="1">
      <c r="A52" s="1">
        <v>48</v>
      </c>
      <c r="B52" s="1" t="s">
        <v>61</v>
      </c>
      <c r="C52" s="79" t="s">
        <v>62</v>
      </c>
      <c r="D52" s="91">
        <v>100</v>
      </c>
      <c r="E52" s="92"/>
      <c r="F52" s="19">
        <v>100</v>
      </c>
      <c r="G52" s="17">
        <v>6</v>
      </c>
      <c r="H52" s="49">
        <v>3</v>
      </c>
      <c r="I52" s="47">
        <f t="shared" si="3"/>
        <v>50</v>
      </c>
      <c r="J52" s="18"/>
      <c r="K52" s="18"/>
    </row>
    <row r="53" spans="1:11" ht="29.25" customHeight="1">
      <c r="A53" s="1">
        <v>49</v>
      </c>
      <c r="B53" s="24" t="s">
        <v>63</v>
      </c>
      <c r="C53" s="79" t="s">
        <v>64</v>
      </c>
      <c r="D53" s="62">
        <v>70</v>
      </c>
      <c r="E53" s="63"/>
      <c r="F53" s="19">
        <v>80</v>
      </c>
      <c r="G53" s="76">
        <v>13976</v>
      </c>
      <c r="H53" s="49">
        <v>13976</v>
      </c>
      <c r="I53" s="47">
        <f t="shared" si="3"/>
        <v>100</v>
      </c>
      <c r="J53" s="18"/>
      <c r="K53" s="18"/>
    </row>
    <row r="54" spans="1:11" ht="71.25" customHeight="1">
      <c r="A54" s="1">
        <v>50</v>
      </c>
      <c r="B54" s="65" t="s">
        <v>81</v>
      </c>
      <c r="C54" s="79" t="s">
        <v>106</v>
      </c>
      <c r="D54" s="62">
        <v>60</v>
      </c>
      <c r="E54" s="63"/>
      <c r="F54" s="19">
        <v>80</v>
      </c>
      <c r="G54" s="17">
        <v>6</v>
      </c>
      <c r="H54" s="49">
        <v>6</v>
      </c>
      <c r="I54" s="47">
        <f t="shared" si="3"/>
        <v>100</v>
      </c>
      <c r="J54" s="18"/>
      <c r="K54" s="18"/>
    </row>
    <row r="55" spans="1:11" ht="90.75" customHeight="1">
      <c r="A55" s="1">
        <v>51</v>
      </c>
      <c r="B55" s="65" t="s">
        <v>82</v>
      </c>
      <c r="C55" s="79" t="s">
        <v>106</v>
      </c>
      <c r="D55" s="16">
        <v>20</v>
      </c>
      <c r="E55" s="12"/>
      <c r="F55" s="1">
        <v>40</v>
      </c>
      <c r="G55" s="17">
        <v>6</v>
      </c>
      <c r="H55" s="49">
        <v>6</v>
      </c>
      <c r="I55" s="47">
        <f t="shared" si="3"/>
        <v>100</v>
      </c>
      <c r="J55" s="18"/>
      <c r="K55" s="18"/>
    </row>
    <row r="56" spans="1:11" ht="70.5" customHeight="1">
      <c r="A56" s="1">
        <v>52</v>
      </c>
      <c r="B56" s="75" t="s">
        <v>83</v>
      </c>
      <c r="C56" s="65" t="s">
        <v>16</v>
      </c>
      <c r="D56" s="16">
        <v>3</v>
      </c>
      <c r="E56" s="12"/>
      <c r="F56" s="1">
        <v>7</v>
      </c>
      <c r="G56" s="54">
        <v>6</v>
      </c>
      <c r="H56" s="55">
        <v>6</v>
      </c>
      <c r="I56" s="58">
        <f t="shared" si="3"/>
        <v>100</v>
      </c>
      <c r="J56" s="18"/>
      <c r="K56" s="18"/>
    </row>
    <row r="57" spans="1:11" ht="63" customHeight="1">
      <c r="A57" s="1">
        <v>53</v>
      </c>
      <c r="B57" s="5" t="s">
        <v>84</v>
      </c>
      <c r="C57" s="65" t="s">
        <v>107</v>
      </c>
      <c r="D57" s="95" t="s">
        <v>108</v>
      </c>
      <c r="E57" s="103"/>
      <c r="F57" s="104"/>
      <c r="G57" s="27">
        <v>0</v>
      </c>
      <c r="H57" s="55">
        <v>0</v>
      </c>
      <c r="I57" s="58" t="e">
        <f t="shared" si="3"/>
        <v>#DIV/0!</v>
      </c>
      <c r="J57" s="18"/>
      <c r="K57" s="18"/>
    </row>
    <row r="58" spans="1:11" ht="88.5" customHeight="1">
      <c r="A58" s="1">
        <v>54</v>
      </c>
      <c r="B58" s="75" t="s">
        <v>85</v>
      </c>
      <c r="C58" s="65" t="s">
        <v>16</v>
      </c>
      <c r="D58" s="16">
        <v>19</v>
      </c>
      <c r="E58" s="12"/>
      <c r="F58" s="1">
        <v>20</v>
      </c>
      <c r="G58" s="27">
        <v>3900</v>
      </c>
      <c r="H58" s="55">
        <v>830</v>
      </c>
      <c r="I58" s="58">
        <f t="shared" si="3"/>
        <v>21.28205128205128</v>
      </c>
      <c r="J58" s="18"/>
      <c r="K58" s="18"/>
    </row>
    <row r="59" spans="1:19" ht="30" customHeight="1">
      <c r="A59" s="1">
        <v>55</v>
      </c>
      <c r="B59" s="60" t="s">
        <v>86</v>
      </c>
      <c r="C59" s="65" t="s">
        <v>16</v>
      </c>
      <c r="D59" s="16">
        <v>10</v>
      </c>
      <c r="E59" s="12"/>
      <c r="F59" s="1">
        <v>12</v>
      </c>
      <c r="G59" s="60">
        <v>112</v>
      </c>
      <c r="H59" s="45">
        <v>22</v>
      </c>
      <c r="I59" s="58">
        <f t="shared" si="3"/>
        <v>19.642857142857142</v>
      </c>
      <c r="J59" s="18"/>
      <c r="K59" s="53"/>
      <c r="L59" s="32"/>
      <c r="M59" s="32">
        <v>99</v>
      </c>
      <c r="N59" s="84"/>
      <c r="O59" s="84"/>
      <c r="P59" s="85"/>
      <c r="Q59" s="32"/>
      <c r="R59" s="32"/>
      <c r="S59" s="32"/>
    </row>
    <row r="60" spans="1:16" ht="42" customHeight="1">
      <c r="A60" s="1">
        <v>56</v>
      </c>
      <c r="B60" s="60" t="s">
        <v>87</v>
      </c>
      <c r="C60" s="65" t="s">
        <v>16</v>
      </c>
      <c r="D60" s="16">
        <v>12</v>
      </c>
      <c r="E60" s="12"/>
      <c r="F60" s="1">
        <v>14.9</v>
      </c>
      <c r="G60" s="27">
        <v>1136</v>
      </c>
      <c r="H60" s="55">
        <v>182</v>
      </c>
      <c r="I60" s="58">
        <f t="shared" si="3"/>
        <v>16.02112676056338</v>
      </c>
      <c r="J60" s="18"/>
      <c r="K60" s="18"/>
      <c r="P60" s="83"/>
    </row>
    <row r="61" spans="1:11" ht="36" customHeight="1">
      <c r="A61" s="1">
        <v>57</v>
      </c>
      <c r="B61" s="60" t="s">
        <v>88</v>
      </c>
      <c r="C61" s="65" t="s">
        <v>16</v>
      </c>
      <c r="D61" s="16">
        <v>47</v>
      </c>
      <c r="E61" s="12"/>
      <c r="F61" s="1">
        <v>50</v>
      </c>
      <c r="G61" s="57">
        <v>231573</v>
      </c>
      <c r="H61" s="55">
        <v>149415</v>
      </c>
      <c r="I61" s="58">
        <f t="shared" si="3"/>
        <v>64.52177067274683</v>
      </c>
      <c r="J61" s="18"/>
      <c r="K61" s="18"/>
    </row>
    <row r="62" spans="1:11" ht="61.5" customHeight="1">
      <c r="A62" s="1">
        <v>58</v>
      </c>
      <c r="B62" s="5" t="s">
        <v>89</v>
      </c>
      <c r="C62" s="65" t="s">
        <v>16</v>
      </c>
      <c r="D62" s="16">
        <v>20</v>
      </c>
      <c r="E62" s="12"/>
      <c r="F62" s="1">
        <v>23</v>
      </c>
      <c r="G62" s="46">
        <v>136</v>
      </c>
      <c r="H62" s="45">
        <v>57</v>
      </c>
      <c r="I62" s="58">
        <f t="shared" si="3"/>
        <v>41.911764705882355</v>
      </c>
      <c r="J62" s="18"/>
      <c r="K62" s="18"/>
    </row>
    <row r="63" spans="1:11" ht="42" customHeight="1">
      <c r="A63" s="1">
        <v>59</v>
      </c>
      <c r="B63" s="5" t="s">
        <v>90</v>
      </c>
      <c r="C63" s="65" t="s">
        <v>16</v>
      </c>
      <c r="D63" s="16">
        <v>20</v>
      </c>
      <c r="E63" s="29"/>
      <c r="F63" s="1">
        <v>23</v>
      </c>
      <c r="G63" s="56">
        <v>435</v>
      </c>
      <c r="H63" s="55">
        <v>288</v>
      </c>
      <c r="I63" s="58">
        <f t="shared" si="3"/>
        <v>66.20689655172414</v>
      </c>
      <c r="J63" s="18"/>
      <c r="K63" s="18"/>
    </row>
    <row r="64" spans="1:11" ht="61.5" customHeight="1">
      <c r="A64" s="1">
        <v>60</v>
      </c>
      <c r="B64" s="1" t="s">
        <v>91</v>
      </c>
      <c r="C64" s="65" t="s">
        <v>16</v>
      </c>
      <c r="D64" s="16">
        <v>40</v>
      </c>
      <c r="E64" s="12"/>
      <c r="F64" s="1">
        <v>45</v>
      </c>
      <c r="G64" s="17">
        <v>318</v>
      </c>
      <c r="H64" s="49">
        <v>132</v>
      </c>
      <c r="I64" s="47">
        <f t="shared" si="3"/>
        <v>41.509433962264154</v>
      </c>
      <c r="J64" s="18"/>
      <c r="K64" s="18"/>
    </row>
    <row r="65" spans="1:11" ht="57" customHeight="1">
      <c r="A65" s="1">
        <v>61</v>
      </c>
      <c r="B65" s="27" t="s">
        <v>92</v>
      </c>
      <c r="C65" s="65" t="s">
        <v>16</v>
      </c>
      <c r="D65" s="35">
        <v>40</v>
      </c>
      <c r="E65" s="36"/>
      <c r="F65" s="37">
        <v>45</v>
      </c>
      <c r="G65" s="51">
        <v>73</v>
      </c>
      <c r="H65" s="51">
        <v>41</v>
      </c>
      <c r="I65" s="58">
        <f t="shared" si="3"/>
        <v>56.16438356164384</v>
      </c>
      <c r="J65" s="18"/>
      <c r="K65" s="41"/>
    </row>
    <row r="66" spans="1:11" ht="61.5" customHeight="1">
      <c r="A66" s="1">
        <v>62</v>
      </c>
      <c r="B66" s="27" t="s">
        <v>93</v>
      </c>
      <c r="C66" s="65" t="s">
        <v>16</v>
      </c>
      <c r="D66" s="35">
        <v>40</v>
      </c>
      <c r="E66" s="36"/>
      <c r="F66" s="37">
        <v>45</v>
      </c>
      <c r="G66" s="51">
        <v>155</v>
      </c>
      <c r="H66" s="51">
        <v>80</v>
      </c>
      <c r="I66" s="58">
        <f t="shared" si="3"/>
        <v>51.61290322580645</v>
      </c>
      <c r="J66" s="18"/>
      <c r="K66" s="41"/>
    </row>
    <row r="67" spans="1:11" ht="60.75" customHeight="1">
      <c r="A67" s="1">
        <v>63</v>
      </c>
      <c r="B67" s="25" t="s">
        <v>94</v>
      </c>
      <c r="C67" s="26" t="s">
        <v>16</v>
      </c>
      <c r="D67" s="30">
        <v>70</v>
      </c>
      <c r="E67" s="31"/>
      <c r="F67" s="24">
        <v>80</v>
      </c>
      <c r="G67" s="51">
        <v>374</v>
      </c>
      <c r="H67" s="45">
        <v>374</v>
      </c>
      <c r="I67" s="58">
        <f t="shared" si="3"/>
        <v>100</v>
      </c>
      <c r="J67" s="18"/>
      <c r="K67" s="18"/>
    </row>
    <row r="68" spans="1:11" ht="48.75" customHeight="1">
      <c r="A68" s="1">
        <v>64</v>
      </c>
      <c r="B68" s="25" t="s">
        <v>95</v>
      </c>
      <c r="C68" s="26" t="s">
        <v>16</v>
      </c>
      <c r="D68" s="30">
        <v>25.8</v>
      </c>
      <c r="E68" s="31"/>
      <c r="F68" s="20">
        <v>27</v>
      </c>
      <c r="G68" s="51">
        <v>27441</v>
      </c>
      <c r="H68" s="45">
        <v>10719</v>
      </c>
      <c r="I68" s="58">
        <f t="shared" si="3"/>
        <v>39.06198753689734</v>
      </c>
      <c r="J68" s="18"/>
      <c r="K68" s="18" t="s">
        <v>113</v>
      </c>
    </row>
    <row r="69" spans="1:11" ht="60.75" customHeight="1">
      <c r="A69" s="1">
        <v>65</v>
      </c>
      <c r="B69" s="1" t="s">
        <v>96</v>
      </c>
      <c r="C69" s="1" t="s">
        <v>16</v>
      </c>
      <c r="D69" s="16">
        <v>59.8</v>
      </c>
      <c r="E69" s="12"/>
      <c r="F69" s="19">
        <v>62</v>
      </c>
      <c r="G69" s="54">
        <v>27441</v>
      </c>
      <c r="H69" s="49">
        <v>18029</v>
      </c>
      <c r="I69" s="47">
        <f t="shared" si="3"/>
        <v>65.70095841988265</v>
      </c>
      <c r="J69" s="18"/>
      <c r="K69" s="18"/>
    </row>
    <row r="70" spans="1:9" ht="16.5" customHeight="1">
      <c r="A70" s="2"/>
      <c r="B70" s="13"/>
      <c r="C70" s="7"/>
      <c r="D70" s="2"/>
      <c r="E70" s="2"/>
      <c r="F70" s="2"/>
      <c r="G70" s="2"/>
      <c r="I70" s="88"/>
    </row>
    <row r="71" spans="2:9" ht="12.75">
      <c r="B71" s="14"/>
      <c r="C71" s="8"/>
      <c r="I71" s="88"/>
    </row>
    <row r="72" spans="1:9" ht="12.75">
      <c r="A72" s="3" t="s">
        <v>56</v>
      </c>
      <c r="B72" s="14"/>
      <c r="I72" s="88"/>
    </row>
    <row r="73" ht="12.75">
      <c r="I73" s="88"/>
    </row>
    <row r="74" ht="12" customHeight="1">
      <c r="B74" s="15" t="s">
        <v>38</v>
      </c>
    </row>
    <row r="75" ht="12.75">
      <c r="B75" s="15" t="s">
        <v>37</v>
      </c>
    </row>
  </sheetData>
  <sheetProtection/>
  <mergeCells count="32">
    <mergeCell ref="D57:F57"/>
    <mergeCell ref="D34:E34"/>
    <mergeCell ref="D36:E36"/>
    <mergeCell ref="D41:E41"/>
    <mergeCell ref="D42:E42"/>
    <mergeCell ref="D51:E51"/>
    <mergeCell ref="D52:E52"/>
    <mergeCell ref="E17:F17"/>
    <mergeCell ref="E27:F27"/>
    <mergeCell ref="D28:E28"/>
    <mergeCell ref="D29:E29"/>
    <mergeCell ref="D32:E32"/>
    <mergeCell ref="D33:E33"/>
    <mergeCell ref="E11:F11"/>
    <mergeCell ref="E12:F12"/>
    <mergeCell ref="E13:F13"/>
    <mergeCell ref="E14:F14"/>
    <mergeCell ref="E15:F15"/>
    <mergeCell ref="E16:F16"/>
    <mergeCell ref="E5:F5"/>
    <mergeCell ref="E6:F6"/>
    <mergeCell ref="E7:F7"/>
    <mergeCell ref="E8:F8"/>
    <mergeCell ref="E9:F9"/>
    <mergeCell ref="E10:F10"/>
    <mergeCell ref="A1:I1"/>
    <mergeCell ref="A2:I2"/>
    <mergeCell ref="A3:A4"/>
    <mergeCell ref="B3:B4"/>
    <mergeCell ref="C3:C4"/>
    <mergeCell ref="D3:F3"/>
    <mergeCell ref="E4:F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Артемьева Наталья Николаевна</cp:lastModifiedBy>
  <cp:lastPrinted>2020-01-23T05:32:34Z</cp:lastPrinted>
  <dcterms:created xsi:type="dcterms:W3CDTF">1996-10-08T23:32:33Z</dcterms:created>
  <dcterms:modified xsi:type="dcterms:W3CDTF">2020-01-28T09:11:58Z</dcterms:modified>
  <cp:category/>
  <cp:version/>
  <cp:contentType/>
  <cp:contentStatus/>
</cp:coreProperties>
</file>